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5385"/>
  </bookViews>
  <sheets>
    <sheet name="Accounts 31.3.2015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D6" i="1"/>
  <c r="E6" s="1"/>
  <c r="D7"/>
  <c r="E7" s="1"/>
  <c r="D8"/>
  <c r="E8" s="1"/>
  <c r="D9"/>
  <c r="E9" s="1"/>
  <c r="D10"/>
  <c r="E10" s="1"/>
  <c r="C11"/>
  <c r="C14" s="1"/>
  <c r="D11"/>
  <c r="E11"/>
  <c r="D12"/>
  <c r="E12"/>
  <c r="D13"/>
  <c r="E13"/>
  <c r="D14"/>
  <c r="D16"/>
  <c r="E19" s="1"/>
  <c r="D17"/>
  <c r="D18"/>
  <c r="E14" l="1"/>
</calcChain>
</file>

<file path=xl/sharedStrings.xml><?xml version="1.0" encoding="utf-8"?>
<sst xmlns="http://schemas.openxmlformats.org/spreadsheetml/2006/main" count="22" uniqueCount="20">
  <si>
    <t>Closing Balance</t>
  </si>
  <si>
    <t>Less: payments</t>
  </si>
  <si>
    <t>Add: receipts</t>
  </si>
  <si>
    <t>Opening Balance</t>
  </si>
  <si>
    <t>Total</t>
  </si>
  <si>
    <t>Church</t>
  </si>
  <si>
    <t>Admin</t>
  </si>
  <si>
    <t>Bus Shelter</t>
  </si>
  <si>
    <t>Clerk Expenses</t>
  </si>
  <si>
    <t>Clerk Salary</t>
  </si>
  <si>
    <t>Insurance</t>
  </si>
  <si>
    <t>Village Hall Hire</t>
  </si>
  <si>
    <t>Grass Cutting</t>
  </si>
  <si>
    <t>£</t>
  </si>
  <si>
    <t>Variance</t>
  </si>
  <si>
    <t>Actual</t>
  </si>
  <si>
    <t>Budget</t>
  </si>
  <si>
    <t>Year Ended 31st March 2015</t>
  </si>
  <si>
    <t>Summary of Receipts and Payments</t>
  </si>
  <si>
    <t>SOMERTON PARISH COUNCIL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</si>
</sst>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43" fontId="2" fillId="0" borderId="1" xfId="1" applyFont="1" applyFill="1" applyBorder="1"/>
    <xf numFmtId="43" fontId="0" fillId="0" borderId="2" xfId="1" applyFont="1" applyFill="1" applyBorder="1"/>
    <xf numFmtId="43" fontId="2" fillId="0" borderId="3" xfId="1" applyFont="1" applyFill="1" applyBorder="1"/>
    <xf numFmtId="0" fontId="2" fillId="0" borderId="3" xfId="0" applyFont="1" applyFill="1" applyBorder="1"/>
    <xf numFmtId="43" fontId="2" fillId="0" borderId="4" xfId="1" applyFont="1" applyFill="1" applyBorder="1"/>
    <xf numFmtId="43" fontId="2" fillId="0" borderId="5" xfId="1" applyFont="1" applyFill="1" applyBorder="1"/>
    <xf numFmtId="43" fontId="2" fillId="0" borderId="6" xfId="1" applyFont="1" applyBorder="1"/>
    <xf numFmtId="0" fontId="2" fillId="0" borderId="7" xfId="0" applyFont="1" applyBorder="1"/>
    <xf numFmtId="43" fontId="2" fillId="0" borderId="8" xfId="1" applyFont="1" applyBorder="1"/>
    <xf numFmtId="0" fontId="2" fillId="0" borderId="3" xfId="0" applyFont="1" applyBorder="1"/>
    <xf numFmtId="43" fontId="2" fillId="0" borderId="9" xfId="1" applyFont="1" applyBorder="1"/>
    <xf numFmtId="43" fontId="2" fillId="0" borderId="3" xfId="1" applyFont="1" applyBorder="1"/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Google%20Drive/Somerton%20PC/Accounts/Accounts%20Year%20Ended%2031.3.20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Workings"/>
      <sheetName val="Rec 30.6.14"/>
      <sheetName val="Rec 3.11.14"/>
      <sheetName val="Comparison"/>
      <sheetName val="Rec 3.3.15"/>
      <sheetName val="Rec 31.3.15"/>
    </sheetNames>
    <sheetDataSet>
      <sheetData sheetId="0"/>
      <sheetData sheetId="1">
        <row r="3">
          <cell r="T3">
            <v>1891.1999999999998</v>
          </cell>
        </row>
        <row r="30">
          <cell r="E30">
            <v>-1024.2</v>
          </cell>
          <cell r="F30">
            <v>-100</v>
          </cell>
          <cell r="G30">
            <v>-265</v>
          </cell>
          <cell r="H30">
            <v>-792</v>
          </cell>
          <cell r="I30">
            <v>-210</v>
          </cell>
          <cell r="J30">
            <v>0</v>
          </cell>
          <cell r="K30">
            <v>-90.23</v>
          </cell>
          <cell r="L30">
            <v>-780</v>
          </cell>
          <cell r="N30">
            <v>2480</v>
          </cell>
          <cell r="O30">
            <v>3427</v>
          </cell>
          <cell r="P30">
            <v>11.6</v>
          </cell>
          <cell r="Q30">
            <v>0.4</v>
          </cell>
          <cell r="R30">
            <v>-1427.13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tabSelected="1" topLeftCell="B1" workbookViewId="0">
      <selection activeCell="G15" sqref="G15"/>
    </sheetView>
  </sheetViews>
  <sheetFormatPr defaultRowHeight="15"/>
  <cols>
    <col min="1" max="1" width="28.140625" customWidth="1"/>
    <col min="2" max="2" width="24.85546875" customWidth="1"/>
    <col min="3" max="4" width="20" customWidth="1"/>
    <col min="5" max="5" width="15.42578125" bestFit="1" customWidth="1"/>
  </cols>
  <sheetData>
    <row r="1" spans="1:8" ht="23.25">
      <c r="A1" s="15" t="s">
        <v>19</v>
      </c>
      <c r="B1" s="15"/>
      <c r="C1" s="15"/>
      <c r="D1" s="15"/>
      <c r="E1" s="15"/>
      <c r="F1" s="15"/>
      <c r="G1" s="15"/>
      <c r="H1" s="15"/>
    </row>
    <row r="2" spans="1:8" ht="23.25">
      <c r="A2" s="15" t="s">
        <v>18</v>
      </c>
      <c r="B2" s="15"/>
      <c r="C2" s="15"/>
      <c r="D2" s="15"/>
      <c r="E2" s="15"/>
      <c r="F2" s="15"/>
      <c r="G2" s="15"/>
      <c r="H2" s="15"/>
    </row>
    <row r="3" spans="1:8" ht="23.25">
      <c r="A3" s="15" t="s">
        <v>17</v>
      </c>
      <c r="B3" s="15"/>
      <c r="C3" s="15"/>
      <c r="D3" s="15"/>
      <c r="E3" s="15"/>
      <c r="F3" s="15"/>
      <c r="G3" s="15"/>
      <c r="H3" s="15"/>
    </row>
    <row r="4" spans="1:8" ht="23.25">
      <c r="A4" s="14"/>
      <c r="B4" s="10"/>
      <c r="C4" s="13" t="s">
        <v>16</v>
      </c>
      <c r="D4" s="13" t="s">
        <v>15</v>
      </c>
      <c r="E4" s="13" t="s">
        <v>14</v>
      </c>
    </row>
    <row r="5" spans="1:8" ht="23.25">
      <c r="B5" s="10"/>
      <c r="C5" s="13" t="s">
        <v>13</v>
      </c>
      <c r="D5" s="13" t="s">
        <v>13</v>
      </c>
      <c r="E5" s="13" t="s">
        <v>13</v>
      </c>
    </row>
    <row r="6" spans="1:8" ht="23.25">
      <c r="B6" s="10" t="s">
        <v>12</v>
      </c>
      <c r="C6" s="12">
        <v>1025</v>
      </c>
      <c r="D6" s="12">
        <f>-[1]Workings!E30</f>
        <v>1024.2</v>
      </c>
      <c r="E6" s="12">
        <f>C6-D6</f>
        <v>0.79999999999995453</v>
      </c>
    </row>
    <row r="7" spans="1:8" ht="23.25">
      <c r="B7" s="10" t="s">
        <v>11</v>
      </c>
      <c r="C7" s="12">
        <v>100</v>
      </c>
      <c r="D7" s="12">
        <f>-[1]Workings!F30</f>
        <v>100</v>
      </c>
      <c r="E7" s="12">
        <f>C7-D7</f>
        <v>0</v>
      </c>
    </row>
    <row r="8" spans="1:8" ht="23.25">
      <c r="B8" s="10" t="s">
        <v>10</v>
      </c>
      <c r="C8" s="12">
        <v>200</v>
      </c>
      <c r="D8" s="12">
        <f>-[1]Workings!G30</f>
        <v>265</v>
      </c>
      <c r="E8" s="12">
        <f>C8-D8</f>
        <v>-65</v>
      </c>
    </row>
    <row r="9" spans="1:8" ht="23.25">
      <c r="B9" s="10" t="s">
        <v>9</v>
      </c>
      <c r="C9" s="12">
        <v>795</v>
      </c>
      <c r="D9" s="12">
        <f>-[1]Workings!H30</f>
        <v>792</v>
      </c>
      <c r="E9" s="12">
        <f>C9-D9</f>
        <v>3</v>
      </c>
    </row>
    <row r="10" spans="1:8" ht="23.25">
      <c r="B10" s="10" t="s">
        <v>8</v>
      </c>
      <c r="C10" s="12">
        <v>205</v>
      </c>
      <c r="D10" s="12">
        <f>-[1]Workings!I30</f>
        <v>210</v>
      </c>
      <c r="E10" s="12">
        <f>C10-D10</f>
        <v>-5</v>
      </c>
    </row>
    <row r="11" spans="1:8" ht="23.25">
      <c r="B11" s="10" t="s">
        <v>7</v>
      </c>
      <c r="C11" s="12">
        <f>250-23</f>
        <v>227</v>
      </c>
      <c r="D11" s="12">
        <f>-[1]Workings!J30</f>
        <v>0</v>
      </c>
      <c r="E11" s="12">
        <f>C11-D11</f>
        <v>227</v>
      </c>
    </row>
    <row r="12" spans="1:8" ht="23.25">
      <c r="B12" s="10" t="s">
        <v>6</v>
      </c>
      <c r="C12" s="12">
        <v>95</v>
      </c>
      <c r="D12" s="12">
        <f>-[1]Workings!K30</f>
        <v>90.23</v>
      </c>
      <c r="E12" s="12">
        <f>C12-D12</f>
        <v>4.769999999999996</v>
      </c>
    </row>
    <row r="13" spans="1:8" ht="24" thickBot="1">
      <c r="B13" s="10" t="s">
        <v>5</v>
      </c>
      <c r="C13" s="11">
        <v>780</v>
      </c>
      <c r="D13" s="11">
        <f>-[1]Workings!L30</f>
        <v>780</v>
      </c>
      <c r="E13" s="11">
        <f>C13-D13</f>
        <v>0</v>
      </c>
    </row>
    <row r="14" spans="1:8" ht="24" thickBot="1">
      <c r="B14" s="10" t="s">
        <v>4</v>
      </c>
      <c r="C14" s="9">
        <f>SUM(C6:C13)</f>
        <v>3427</v>
      </c>
      <c r="D14" s="9">
        <f>SUM(D6:D13)</f>
        <v>3261.43</v>
      </c>
      <c r="E14" s="9">
        <f>SUM(E6:E13)</f>
        <v>165.56999999999994</v>
      </c>
    </row>
    <row r="15" spans="1:8" ht="24" thickTop="1">
      <c r="B15" s="8"/>
      <c r="C15" s="7"/>
      <c r="D15" s="7"/>
      <c r="E15" s="7"/>
    </row>
    <row r="16" spans="1:8" ht="23.25">
      <c r="B16" s="4" t="s">
        <v>3</v>
      </c>
      <c r="C16" s="3"/>
      <c r="D16" s="6">
        <f>[1]Workings!T3</f>
        <v>1891.1999999999998</v>
      </c>
      <c r="E16" s="3"/>
    </row>
    <row r="17" spans="2:5" ht="23.25">
      <c r="B17" s="4" t="s">
        <v>2</v>
      </c>
      <c r="C17" s="3"/>
      <c r="D17" s="6">
        <f>[1]Workings!O30+[1]Workings!P30+[1]Workings!Q30+[1]Workings!R30+[1]Workings!N30</f>
        <v>4491.87</v>
      </c>
      <c r="E17" s="3"/>
    </row>
    <row r="18" spans="2:5" ht="24" thickBot="1">
      <c r="B18" s="4" t="s">
        <v>1</v>
      </c>
      <c r="C18" s="3"/>
      <c r="D18" s="5">
        <f>-D14</f>
        <v>-3261.43</v>
      </c>
      <c r="E18" s="3"/>
    </row>
    <row r="19" spans="2:5" ht="24" thickBot="1">
      <c r="B19" s="4" t="s">
        <v>0</v>
      </c>
      <c r="C19" s="3"/>
      <c r="D19" s="2"/>
      <c r="E19" s="1">
        <f>SUM(D16:D18)</f>
        <v>3121.64</v>
      </c>
    </row>
    <row r="20" spans="2:5" ht="15.75" thickTop="1"/>
  </sheetData>
  <mergeCells count="3">
    <mergeCell ref="A1:H1"/>
    <mergeCell ref="A2:H2"/>
    <mergeCell ref="A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 31.3.2015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2015-06-22T09:07:07Z</dcterms:created>
  <dcterms:modified xsi:type="dcterms:W3CDTF">2015-06-22T09:09:09Z</dcterms:modified>
</cp:coreProperties>
</file>